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85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<sst xmlns="http://schemas.openxmlformats.org/spreadsheetml/2006/main" count="27" uniqueCount="26">
  <si>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Kwota kredytu</t>
  </si>
  <si>
    <t>Podstawa oprocentowania</t>
  </si>
  <si>
    <t>Marża</t>
  </si>
  <si>
    <t>Oprocentowanie (zmienne)</t>
  </si>
  <si>
    <t>Data uruchomienia</t>
  </si>
  <si>
    <t xml:space="preserve">Wyliczenie wartości zamówienia przez Zamawiającego </t>
  </si>
  <si>
    <t>Data</t>
  </si>
  <si>
    <t>Baza rocznie %</t>
  </si>
  <si>
    <t xml:space="preserve">% rocznie </t>
  </si>
  <si>
    <t>rata kapitałowa</t>
  </si>
  <si>
    <t>odsetki</t>
  </si>
  <si>
    <t>Płatność razem (rata kapit. + odsetki)</t>
  </si>
  <si>
    <t>Saldo zadłużenia</t>
  </si>
  <si>
    <t>liczba dni w okresie</t>
  </si>
  <si>
    <t xml:space="preserve">Razem </t>
  </si>
  <si>
    <t>Baza oprocentowania %</t>
  </si>
  <si>
    <t>31</t>
  </si>
  <si>
    <t>Wibor 1M</t>
  </si>
  <si>
    <t>2018-02-29</t>
  </si>
  <si>
    <t>Podstawowe parametry finansowania</t>
  </si>
  <si>
    <t>18</t>
  </si>
  <si>
    <t>do uzupełnienia</t>
  </si>
  <si>
    <t>15.12.2017</t>
  </si>
  <si>
    <t>2022-02-29</t>
  </si>
  <si>
    <t>%</t>
  </si>
  <si>
    <t>Załącznik nr 7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</si>
</sst>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;[Red]#,##0.00"/>
    <numFmt numFmtId="166" formatCode="#,##0;[Red]#,##0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0" fontId="2" fillId="33" borderId="10" xfId="54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0" fontId="2" fillId="0" borderId="10" xfId="54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4" fontId="2" fillId="33" borderId="11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165" fontId="2" fillId="3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25" zoomScaleNormal="125" zoomScalePageLayoutView="0" workbookViewId="0" topLeftCell="A1">
      <selection activeCell="K12" sqref="K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5.28125" style="0" customWidth="1"/>
    <col min="4" max="4" width="10.8515625" style="0" customWidth="1"/>
    <col min="5" max="5" width="13.28125" style="0" customWidth="1"/>
    <col min="6" max="6" width="10.140625" style="0" customWidth="1"/>
    <col min="7" max="7" width="10.8515625" style="0" customWidth="1"/>
    <col min="8" max="8" width="10.7109375" style="0" customWidth="1"/>
    <col min="9" max="9" width="6.8515625" style="0" customWidth="1"/>
    <col min="10" max="10" width="12.28125" style="0" bestFit="1" customWidth="1"/>
  </cols>
  <sheetData>
    <row r="1" spans="6:7" ht="12.75">
      <c r="F1" s="26" t="s">
        <v>25</v>
      </c>
      <c r="G1" s="26"/>
    </row>
    <row r="2" spans="8:9" ht="12.75">
      <c r="H2" s="29"/>
      <c r="I2" s="29"/>
    </row>
    <row r="3" spans="1:5" ht="12.75">
      <c r="A3" s="31" t="s">
        <v>19</v>
      </c>
      <c r="B3" s="32"/>
      <c r="C3" s="32"/>
      <c r="D3" s="33"/>
      <c r="E3" s="1"/>
    </row>
    <row r="4" spans="1:9" ht="12.75">
      <c r="A4" s="34" t="s">
        <v>0</v>
      </c>
      <c r="B4" s="35"/>
      <c r="C4" s="36"/>
      <c r="D4" s="2">
        <v>8359667</v>
      </c>
      <c r="E4" s="3"/>
      <c r="F4" s="3"/>
      <c r="G4" s="3"/>
      <c r="H4" s="3"/>
      <c r="I4" s="3"/>
    </row>
    <row r="5" spans="1:9" ht="12.75">
      <c r="A5" s="4" t="s">
        <v>1</v>
      </c>
      <c r="B5" s="4"/>
      <c r="C5" s="4"/>
      <c r="D5" s="5" t="s">
        <v>17</v>
      </c>
      <c r="E5" s="27" t="s">
        <v>5</v>
      </c>
      <c r="F5" s="28"/>
      <c r="G5" s="28"/>
      <c r="H5" s="28"/>
      <c r="I5" s="28"/>
    </row>
    <row r="6" spans="1:9" ht="12.75">
      <c r="A6" s="34" t="s">
        <v>15</v>
      </c>
      <c r="B6" s="35"/>
      <c r="C6" s="36"/>
      <c r="D6" s="6">
        <v>0.0166</v>
      </c>
      <c r="E6" s="3"/>
      <c r="F6" s="3"/>
      <c r="G6" s="3"/>
      <c r="H6" s="3"/>
      <c r="I6" s="3"/>
    </row>
    <row r="7" spans="1:9" ht="12.75">
      <c r="A7" s="34" t="s">
        <v>2</v>
      </c>
      <c r="B7" s="35"/>
      <c r="C7" s="36"/>
      <c r="D7" s="6" t="s">
        <v>24</v>
      </c>
      <c r="E7" s="22" t="s">
        <v>21</v>
      </c>
      <c r="F7" s="3"/>
      <c r="G7" s="3"/>
      <c r="H7" s="3"/>
      <c r="I7" s="3"/>
    </row>
    <row r="8" spans="1:9" ht="12.75">
      <c r="A8" s="4" t="s">
        <v>3</v>
      </c>
      <c r="B8" s="4"/>
      <c r="C8" s="4"/>
      <c r="D8" s="6">
        <f>SUM(D6:D7)</f>
        <v>0.0166</v>
      </c>
      <c r="E8" s="3"/>
      <c r="F8" s="3"/>
      <c r="G8" s="3"/>
      <c r="H8" s="3"/>
      <c r="I8" s="3"/>
    </row>
    <row r="9" spans="1:9" ht="12.75">
      <c r="A9" s="30" t="s">
        <v>4</v>
      </c>
      <c r="B9" s="30"/>
      <c r="C9" s="30"/>
      <c r="D9" s="16" t="s">
        <v>22</v>
      </c>
      <c r="E9" s="23">
        <v>8359667</v>
      </c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45">
      <c r="A12" s="7" t="s">
        <v>6</v>
      </c>
      <c r="B12" s="8" t="s">
        <v>7</v>
      </c>
      <c r="C12" s="7" t="s">
        <v>2</v>
      </c>
      <c r="D12" s="8" t="s">
        <v>8</v>
      </c>
      <c r="E12" s="8" t="s">
        <v>9</v>
      </c>
      <c r="F12" s="7" t="s">
        <v>10</v>
      </c>
      <c r="G12" s="8" t="s">
        <v>11</v>
      </c>
      <c r="H12" s="8" t="s">
        <v>12</v>
      </c>
      <c r="I12" s="8" t="s">
        <v>13</v>
      </c>
    </row>
    <row r="13" spans="1:10" ht="12.75">
      <c r="A13" s="17">
        <v>43100</v>
      </c>
      <c r="B13" s="12">
        <f aca="true" t="shared" si="0" ref="B13:B73">$D$6</f>
        <v>0.0166</v>
      </c>
      <c r="C13" s="12" t="str">
        <f aca="true" t="shared" si="1" ref="C13:C73">$D$7</f>
        <v>%</v>
      </c>
      <c r="D13" s="12">
        <f aca="true" t="shared" si="2" ref="D13:D32">$D$8</f>
        <v>0.0166</v>
      </c>
      <c r="E13" s="18">
        <v>0</v>
      </c>
      <c r="F13" s="10">
        <f>D13*H13*18/365</f>
        <v>6843.475341369863</v>
      </c>
      <c r="G13" s="10">
        <f>F13</f>
        <v>6843.475341369863</v>
      </c>
      <c r="H13" s="18">
        <v>8359667</v>
      </c>
      <c r="I13" s="19" t="s">
        <v>20</v>
      </c>
      <c r="J13" s="20"/>
    </row>
    <row r="14" spans="1:9" ht="12.75">
      <c r="A14" s="17">
        <v>43131</v>
      </c>
      <c r="B14" s="12">
        <f t="shared" si="0"/>
        <v>0.0166</v>
      </c>
      <c r="C14" s="12" t="str">
        <f t="shared" si="1"/>
        <v>%</v>
      </c>
      <c r="D14" s="12">
        <f t="shared" si="2"/>
        <v>0.0166</v>
      </c>
      <c r="E14" s="18">
        <v>0</v>
      </c>
      <c r="F14" s="10">
        <f>D14*H13*31/366</f>
        <v>11753.783164480874</v>
      </c>
      <c r="G14" s="10">
        <f>F14</f>
        <v>11753.783164480874</v>
      </c>
      <c r="H14" s="18">
        <v>8359667</v>
      </c>
      <c r="I14" s="19" t="s">
        <v>16</v>
      </c>
    </row>
    <row r="15" spans="1:9" ht="12.75">
      <c r="A15" s="21" t="s">
        <v>18</v>
      </c>
      <c r="B15" s="12">
        <f t="shared" si="0"/>
        <v>0.0166</v>
      </c>
      <c r="C15" s="12" t="str">
        <f t="shared" si="1"/>
        <v>%</v>
      </c>
      <c r="D15" s="12">
        <f t="shared" si="2"/>
        <v>0.0166</v>
      </c>
      <c r="E15" s="10">
        <v>0</v>
      </c>
      <c r="F15" s="10">
        <f>D15*H14*29/366</f>
        <v>10995.474573224043</v>
      </c>
      <c r="G15" s="10">
        <f>SUM(E15:F15)</f>
        <v>10995.474573224043</v>
      </c>
      <c r="H15" s="10">
        <v>8359667</v>
      </c>
      <c r="I15" s="4">
        <v>29</v>
      </c>
    </row>
    <row r="16" spans="1:9" ht="12.75">
      <c r="A16" s="9">
        <v>43190</v>
      </c>
      <c r="B16" s="12">
        <f t="shared" si="0"/>
        <v>0.0166</v>
      </c>
      <c r="C16" s="12" t="str">
        <f t="shared" si="1"/>
        <v>%</v>
      </c>
      <c r="D16" s="12">
        <f t="shared" si="2"/>
        <v>0.0166</v>
      </c>
      <c r="E16" s="10">
        <v>250000</v>
      </c>
      <c r="F16" s="10">
        <f>D16*H15*31/366</f>
        <v>11753.783164480874</v>
      </c>
      <c r="G16" s="10">
        <f aca="true" t="shared" si="3" ref="G16:G73">SUM(E16:F16)</f>
        <v>261753.78316448088</v>
      </c>
      <c r="H16" s="10">
        <f>H13-E16</f>
        <v>8109667</v>
      </c>
      <c r="I16" s="4">
        <v>31</v>
      </c>
    </row>
    <row r="17" spans="1:9" ht="12.75">
      <c r="A17" s="9">
        <v>43220</v>
      </c>
      <c r="B17" s="12">
        <f t="shared" si="0"/>
        <v>0.0166</v>
      </c>
      <c r="C17" s="12" t="str">
        <f t="shared" si="1"/>
        <v>%</v>
      </c>
      <c r="D17" s="12">
        <f t="shared" si="2"/>
        <v>0.0166</v>
      </c>
      <c r="E17" s="10">
        <v>0</v>
      </c>
      <c r="F17" s="10">
        <f>D17*H16*30/366</f>
        <v>11034.464934426229</v>
      </c>
      <c r="G17" s="10">
        <f t="shared" si="3"/>
        <v>11034.464934426229</v>
      </c>
      <c r="H17" s="10">
        <f>H16-E17</f>
        <v>8109667</v>
      </c>
      <c r="I17" s="4">
        <v>30</v>
      </c>
    </row>
    <row r="18" spans="1:9" ht="12.75">
      <c r="A18" s="9">
        <v>43251</v>
      </c>
      <c r="B18" s="12">
        <f t="shared" si="0"/>
        <v>0.0166</v>
      </c>
      <c r="C18" s="12" t="str">
        <f t="shared" si="1"/>
        <v>%</v>
      </c>
      <c r="D18" s="12">
        <f t="shared" si="2"/>
        <v>0.0166</v>
      </c>
      <c r="E18" s="10">
        <v>0</v>
      </c>
      <c r="F18" s="10">
        <f>D18*H17*31/366</f>
        <v>11402.280432240435</v>
      </c>
      <c r="G18" s="10">
        <f t="shared" si="3"/>
        <v>11402.280432240435</v>
      </c>
      <c r="H18" s="10">
        <f aca="true" t="shared" si="4" ref="H18:H27">H17-E18</f>
        <v>8109667</v>
      </c>
      <c r="I18" s="4">
        <v>31</v>
      </c>
    </row>
    <row r="19" spans="1:9" ht="12.75">
      <c r="A19" s="9">
        <v>43281</v>
      </c>
      <c r="B19" s="12">
        <f t="shared" si="0"/>
        <v>0.0166</v>
      </c>
      <c r="C19" s="12" t="str">
        <f t="shared" si="1"/>
        <v>%</v>
      </c>
      <c r="D19" s="12">
        <f t="shared" si="2"/>
        <v>0.0166</v>
      </c>
      <c r="E19" s="10">
        <v>250000</v>
      </c>
      <c r="F19" s="10">
        <f>D19*H18*30/366</f>
        <v>11034.464934426229</v>
      </c>
      <c r="G19" s="10">
        <f t="shared" si="3"/>
        <v>261034.46493442624</v>
      </c>
      <c r="H19" s="10">
        <f t="shared" si="4"/>
        <v>7859667</v>
      </c>
      <c r="I19" s="4">
        <v>30</v>
      </c>
    </row>
    <row r="20" spans="1:9" ht="12.75">
      <c r="A20" s="9">
        <v>43312</v>
      </c>
      <c r="B20" s="12">
        <f t="shared" si="0"/>
        <v>0.0166</v>
      </c>
      <c r="C20" s="12" t="str">
        <f t="shared" si="1"/>
        <v>%</v>
      </c>
      <c r="D20" s="12">
        <f t="shared" si="2"/>
        <v>0.0166</v>
      </c>
      <c r="E20" s="10">
        <v>0</v>
      </c>
      <c r="F20" s="10">
        <f>D20*H19*31/366</f>
        <v>11050.7777</v>
      </c>
      <c r="G20" s="10">
        <f t="shared" si="3"/>
        <v>11050.7777</v>
      </c>
      <c r="H20" s="10">
        <f t="shared" si="4"/>
        <v>7859667</v>
      </c>
      <c r="I20" s="4">
        <v>31</v>
      </c>
    </row>
    <row r="21" spans="1:9" ht="12.75">
      <c r="A21" s="9">
        <v>43343</v>
      </c>
      <c r="B21" s="12">
        <f t="shared" si="0"/>
        <v>0.0166</v>
      </c>
      <c r="C21" s="12" t="str">
        <f t="shared" si="1"/>
        <v>%</v>
      </c>
      <c r="D21" s="12">
        <f t="shared" si="2"/>
        <v>0.0166</v>
      </c>
      <c r="E21" s="10">
        <v>0</v>
      </c>
      <c r="F21" s="10">
        <f>D21*H20*31/366</f>
        <v>11050.7777</v>
      </c>
      <c r="G21" s="10">
        <f t="shared" si="3"/>
        <v>11050.7777</v>
      </c>
      <c r="H21" s="10">
        <f t="shared" si="4"/>
        <v>7859667</v>
      </c>
      <c r="I21" s="15">
        <v>31</v>
      </c>
    </row>
    <row r="22" spans="1:9" ht="12.75">
      <c r="A22" s="9">
        <v>43373</v>
      </c>
      <c r="B22" s="12">
        <f t="shared" si="0"/>
        <v>0.0166</v>
      </c>
      <c r="C22" s="12" t="str">
        <f t="shared" si="1"/>
        <v>%</v>
      </c>
      <c r="D22" s="12">
        <f t="shared" si="2"/>
        <v>0.0166</v>
      </c>
      <c r="E22" s="10">
        <v>250000</v>
      </c>
      <c r="F22" s="10">
        <f>D22*H21*30/366</f>
        <v>10694.301000000001</v>
      </c>
      <c r="G22" s="10">
        <f t="shared" si="3"/>
        <v>260694.301</v>
      </c>
      <c r="H22" s="10">
        <f t="shared" si="4"/>
        <v>7609667</v>
      </c>
      <c r="I22" s="15">
        <v>30</v>
      </c>
    </row>
    <row r="23" spans="1:9" ht="12.75">
      <c r="A23" s="9">
        <v>43404</v>
      </c>
      <c r="B23" s="12">
        <f t="shared" si="0"/>
        <v>0.0166</v>
      </c>
      <c r="C23" s="12" t="str">
        <f t="shared" si="1"/>
        <v>%</v>
      </c>
      <c r="D23" s="12">
        <f t="shared" si="2"/>
        <v>0.0166</v>
      </c>
      <c r="E23" s="10">
        <v>0</v>
      </c>
      <c r="F23" s="10">
        <f>D23*H22*31/366</f>
        <v>10699.274967759562</v>
      </c>
      <c r="G23" s="10">
        <f t="shared" si="3"/>
        <v>10699.274967759562</v>
      </c>
      <c r="H23" s="10">
        <f t="shared" si="4"/>
        <v>7609667</v>
      </c>
      <c r="I23" s="15">
        <v>31</v>
      </c>
    </row>
    <row r="24" spans="1:9" ht="12.75">
      <c r="A24" s="9">
        <v>43434</v>
      </c>
      <c r="B24" s="12">
        <f t="shared" si="0"/>
        <v>0.0166</v>
      </c>
      <c r="C24" s="12" t="str">
        <f t="shared" si="1"/>
        <v>%</v>
      </c>
      <c r="D24" s="12">
        <f t="shared" si="2"/>
        <v>0.0166</v>
      </c>
      <c r="E24" s="10">
        <v>0</v>
      </c>
      <c r="F24" s="10">
        <f>D24*H23*30/366</f>
        <v>10354.137065573772</v>
      </c>
      <c r="G24" s="10">
        <f t="shared" si="3"/>
        <v>10354.137065573772</v>
      </c>
      <c r="H24" s="10">
        <f t="shared" si="4"/>
        <v>7609667</v>
      </c>
      <c r="I24" s="4">
        <v>30</v>
      </c>
    </row>
    <row r="25" spans="1:10" ht="12.75">
      <c r="A25" s="9">
        <v>43465</v>
      </c>
      <c r="B25" s="12">
        <f t="shared" si="0"/>
        <v>0.0166</v>
      </c>
      <c r="C25" s="12" t="str">
        <f t="shared" si="1"/>
        <v>%</v>
      </c>
      <c r="D25" s="12">
        <f t="shared" si="2"/>
        <v>0.0166</v>
      </c>
      <c r="E25" s="10">
        <v>250000</v>
      </c>
      <c r="F25" s="10">
        <f>D25*H24*31/366</f>
        <v>10699.274967759562</v>
      </c>
      <c r="G25" s="10">
        <f t="shared" si="3"/>
        <v>260699.27496775956</v>
      </c>
      <c r="H25" s="10">
        <f t="shared" si="4"/>
        <v>7359667</v>
      </c>
      <c r="I25" s="4">
        <v>31</v>
      </c>
      <c r="J25" s="20"/>
    </row>
    <row r="26" spans="1:9" ht="12.75">
      <c r="A26" s="9">
        <v>43496</v>
      </c>
      <c r="B26" s="12">
        <f t="shared" si="0"/>
        <v>0.0166</v>
      </c>
      <c r="C26" s="12" t="str">
        <f t="shared" si="1"/>
        <v>%</v>
      </c>
      <c r="D26" s="12">
        <f t="shared" si="2"/>
        <v>0.0166</v>
      </c>
      <c r="E26" s="10">
        <v>0</v>
      </c>
      <c r="F26" s="10">
        <f>D26*H25*31/365</f>
        <v>10376.122296438356</v>
      </c>
      <c r="G26" s="10">
        <f t="shared" si="3"/>
        <v>10376.122296438356</v>
      </c>
      <c r="H26" s="10">
        <f t="shared" si="4"/>
        <v>7359667</v>
      </c>
      <c r="I26" s="4">
        <v>31</v>
      </c>
    </row>
    <row r="27" spans="1:9" ht="12.75">
      <c r="A27" s="9">
        <v>43524</v>
      </c>
      <c r="B27" s="12">
        <f t="shared" si="0"/>
        <v>0.0166</v>
      </c>
      <c r="C27" s="12" t="str">
        <f t="shared" si="1"/>
        <v>%</v>
      </c>
      <c r="D27" s="12">
        <f t="shared" si="2"/>
        <v>0.0166</v>
      </c>
      <c r="E27" s="10">
        <v>0</v>
      </c>
      <c r="F27" s="10">
        <f>D27*H26*28/365</f>
        <v>9371.981429041096</v>
      </c>
      <c r="G27" s="10">
        <f t="shared" si="3"/>
        <v>9371.981429041096</v>
      </c>
      <c r="H27" s="10">
        <f t="shared" si="4"/>
        <v>7359667</v>
      </c>
      <c r="I27" s="15">
        <v>28</v>
      </c>
    </row>
    <row r="28" spans="1:9" ht="12.75">
      <c r="A28" s="9">
        <v>43555</v>
      </c>
      <c r="B28" s="12">
        <f t="shared" si="0"/>
        <v>0.0166</v>
      </c>
      <c r="C28" s="12" t="str">
        <f t="shared" si="1"/>
        <v>%</v>
      </c>
      <c r="D28" s="12">
        <f t="shared" si="2"/>
        <v>0.0166</v>
      </c>
      <c r="E28" s="10">
        <v>375000</v>
      </c>
      <c r="F28" s="10">
        <f>D28*H27*31/365</f>
        <v>10376.122296438356</v>
      </c>
      <c r="G28" s="10">
        <f t="shared" si="3"/>
        <v>385376.1222964384</v>
      </c>
      <c r="H28" s="10">
        <f>H25-E28</f>
        <v>6984667</v>
      </c>
      <c r="I28" s="15">
        <v>31</v>
      </c>
    </row>
    <row r="29" spans="1:9" ht="12.75">
      <c r="A29" s="9">
        <v>43585</v>
      </c>
      <c r="B29" s="12">
        <f t="shared" si="0"/>
        <v>0.0166</v>
      </c>
      <c r="C29" s="12" t="str">
        <f t="shared" si="1"/>
        <v>%</v>
      </c>
      <c r="D29" s="12">
        <f t="shared" si="2"/>
        <v>0.0166</v>
      </c>
      <c r="E29" s="10">
        <v>0</v>
      </c>
      <c r="F29" s="10">
        <f>D29*H28*30/365</f>
        <v>9529.764838356165</v>
      </c>
      <c r="G29" s="10">
        <f t="shared" si="3"/>
        <v>9529.764838356165</v>
      </c>
      <c r="H29" s="10">
        <f>H28-E29</f>
        <v>6984667</v>
      </c>
      <c r="I29" s="15">
        <v>30</v>
      </c>
    </row>
    <row r="30" spans="1:9" ht="12.75">
      <c r="A30" s="9">
        <v>43616</v>
      </c>
      <c r="B30" s="12">
        <f t="shared" si="0"/>
        <v>0.0166</v>
      </c>
      <c r="C30" s="12" t="str">
        <f t="shared" si="1"/>
        <v>%</v>
      </c>
      <c r="D30" s="12">
        <f t="shared" si="2"/>
        <v>0.0166</v>
      </c>
      <c r="E30" s="10">
        <v>0</v>
      </c>
      <c r="F30" s="10">
        <f>D30*H29*31/365</f>
        <v>9847.423666301369</v>
      </c>
      <c r="G30" s="10">
        <f t="shared" si="3"/>
        <v>9847.423666301369</v>
      </c>
      <c r="H30" s="10">
        <f aca="true" t="shared" si="5" ref="H30:H39">H29-E30</f>
        <v>6984667</v>
      </c>
      <c r="I30" s="4">
        <v>31</v>
      </c>
    </row>
    <row r="31" spans="1:9" ht="12.75">
      <c r="A31" s="9">
        <v>43646</v>
      </c>
      <c r="B31" s="12">
        <f t="shared" si="0"/>
        <v>0.0166</v>
      </c>
      <c r="C31" s="12" t="str">
        <f t="shared" si="1"/>
        <v>%</v>
      </c>
      <c r="D31" s="12">
        <f t="shared" si="2"/>
        <v>0.0166</v>
      </c>
      <c r="E31" s="10">
        <v>375000</v>
      </c>
      <c r="F31" s="10">
        <f>D31*H30*30/365</f>
        <v>9529.764838356165</v>
      </c>
      <c r="G31" s="10">
        <f t="shared" si="3"/>
        <v>384529.7648383562</v>
      </c>
      <c r="H31" s="10">
        <f t="shared" si="5"/>
        <v>6609667</v>
      </c>
      <c r="I31" s="4">
        <v>30</v>
      </c>
    </row>
    <row r="32" spans="1:9" ht="12.75">
      <c r="A32" s="9">
        <v>43677</v>
      </c>
      <c r="B32" s="12">
        <f t="shared" si="0"/>
        <v>0.0166</v>
      </c>
      <c r="C32" s="12" t="str">
        <f t="shared" si="1"/>
        <v>%</v>
      </c>
      <c r="D32" s="12">
        <f t="shared" si="2"/>
        <v>0.0166</v>
      </c>
      <c r="E32" s="10">
        <v>0</v>
      </c>
      <c r="F32" s="10">
        <f>D32*H31*31/365</f>
        <v>9318.725036164384</v>
      </c>
      <c r="G32" s="10">
        <f t="shared" si="3"/>
        <v>9318.725036164384</v>
      </c>
      <c r="H32" s="10">
        <f t="shared" si="5"/>
        <v>6609667</v>
      </c>
      <c r="I32" s="4">
        <v>31</v>
      </c>
    </row>
    <row r="33" spans="1:9" ht="12.75">
      <c r="A33" s="9">
        <v>43708</v>
      </c>
      <c r="B33" s="12">
        <f t="shared" si="0"/>
        <v>0.0166</v>
      </c>
      <c r="C33" s="12" t="str">
        <f t="shared" si="1"/>
        <v>%</v>
      </c>
      <c r="D33" s="12">
        <f aca="true" t="shared" si="6" ref="D33:D73">$D$8</f>
        <v>0.0166</v>
      </c>
      <c r="E33" s="10">
        <v>0</v>
      </c>
      <c r="F33" s="10">
        <f>D33*H32*31/365</f>
        <v>9318.725036164384</v>
      </c>
      <c r="G33" s="10">
        <f t="shared" si="3"/>
        <v>9318.725036164384</v>
      </c>
      <c r="H33" s="10">
        <f t="shared" si="5"/>
        <v>6609667</v>
      </c>
      <c r="I33" s="15">
        <v>31</v>
      </c>
    </row>
    <row r="34" spans="1:9" ht="12.75">
      <c r="A34" s="9">
        <v>43738</v>
      </c>
      <c r="B34" s="12">
        <f t="shared" si="0"/>
        <v>0.0166</v>
      </c>
      <c r="C34" s="12" t="str">
        <f t="shared" si="1"/>
        <v>%</v>
      </c>
      <c r="D34" s="12">
        <f t="shared" si="6"/>
        <v>0.0166</v>
      </c>
      <c r="E34" s="10">
        <v>375000</v>
      </c>
      <c r="F34" s="10">
        <f>D34*H33*30/365</f>
        <v>9018.121002739726</v>
      </c>
      <c r="G34" s="10">
        <f t="shared" si="3"/>
        <v>384018.1210027397</v>
      </c>
      <c r="H34" s="10">
        <f t="shared" si="5"/>
        <v>6234667</v>
      </c>
      <c r="I34" s="15">
        <v>30</v>
      </c>
    </row>
    <row r="35" spans="1:9" ht="12.75">
      <c r="A35" s="9">
        <v>43769</v>
      </c>
      <c r="B35" s="12">
        <f t="shared" si="0"/>
        <v>0.0166</v>
      </c>
      <c r="C35" s="12" t="str">
        <f t="shared" si="1"/>
        <v>%</v>
      </c>
      <c r="D35" s="12">
        <f t="shared" si="6"/>
        <v>0.0166</v>
      </c>
      <c r="E35" s="10">
        <v>0</v>
      </c>
      <c r="F35" s="10">
        <f>D35*H34*31/365</f>
        <v>8790.026406027397</v>
      </c>
      <c r="G35" s="10">
        <f t="shared" si="3"/>
        <v>8790.026406027397</v>
      </c>
      <c r="H35" s="10">
        <f t="shared" si="5"/>
        <v>6234667</v>
      </c>
      <c r="I35" s="15">
        <v>31</v>
      </c>
    </row>
    <row r="36" spans="1:9" ht="12.75">
      <c r="A36" s="9">
        <v>43799</v>
      </c>
      <c r="B36" s="12">
        <f t="shared" si="0"/>
        <v>0.0166</v>
      </c>
      <c r="C36" s="12" t="str">
        <f t="shared" si="1"/>
        <v>%</v>
      </c>
      <c r="D36" s="12">
        <f t="shared" si="6"/>
        <v>0.0166</v>
      </c>
      <c r="E36" s="10">
        <v>0</v>
      </c>
      <c r="F36" s="10">
        <f>D36*H35*30/365</f>
        <v>8506.477167123288</v>
      </c>
      <c r="G36" s="10">
        <f t="shared" si="3"/>
        <v>8506.477167123288</v>
      </c>
      <c r="H36" s="10">
        <f t="shared" si="5"/>
        <v>6234667</v>
      </c>
      <c r="I36" s="4">
        <v>30</v>
      </c>
    </row>
    <row r="37" spans="1:10" ht="12.75">
      <c r="A37" s="9">
        <v>43830</v>
      </c>
      <c r="B37" s="12">
        <f t="shared" si="0"/>
        <v>0.0166</v>
      </c>
      <c r="C37" s="12" t="str">
        <f t="shared" si="1"/>
        <v>%</v>
      </c>
      <c r="D37" s="12">
        <f t="shared" si="6"/>
        <v>0.0166</v>
      </c>
      <c r="E37" s="10">
        <v>375000</v>
      </c>
      <c r="F37" s="10">
        <f>D37*H36*31/365</f>
        <v>8790.026406027397</v>
      </c>
      <c r="G37" s="10">
        <f t="shared" si="3"/>
        <v>383790.0264060274</v>
      </c>
      <c r="H37" s="10">
        <f t="shared" si="5"/>
        <v>5859667</v>
      </c>
      <c r="I37" s="4">
        <v>31</v>
      </c>
      <c r="J37" s="20"/>
    </row>
    <row r="38" spans="1:9" ht="12.75">
      <c r="A38" s="9">
        <v>43861</v>
      </c>
      <c r="B38" s="12">
        <f t="shared" si="0"/>
        <v>0.0166</v>
      </c>
      <c r="C38" s="12" t="str">
        <f t="shared" si="1"/>
        <v>%</v>
      </c>
      <c r="D38" s="12">
        <f t="shared" si="6"/>
        <v>0.0166</v>
      </c>
      <c r="E38" s="10">
        <v>0</v>
      </c>
      <c r="F38" s="10">
        <f>D38*H37*31/366</f>
        <v>8238.755842076502</v>
      </c>
      <c r="G38" s="10">
        <f t="shared" si="3"/>
        <v>8238.755842076502</v>
      </c>
      <c r="H38" s="10">
        <f t="shared" si="5"/>
        <v>5859667</v>
      </c>
      <c r="I38" s="4">
        <v>31</v>
      </c>
    </row>
    <row r="39" spans="1:9" ht="12.75">
      <c r="A39" s="21">
        <v>43890</v>
      </c>
      <c r="B39" s="12">
        <f t="shared" si="0"/>
        <v>0.0166</v>
      </c>
      <c r="C39" s="12" t="str">
        <f t="shared" si="1"/>
        <v>%</v>
      </c>
      <c r="D39" s="12">
        <f t="shared" si="6"/>
        <v>0.0166</v>
      </c>
      <c r="E39" s="10">
        <v>0</v>
      </c>
      <c r="F39" s="10">
        <f>D39*H38*29/366</f>
        <v>7707.223207103825</v>
      </c>
      <c r="G39" s="10">
        <f t="shared" si="3"/>
        <v>7707.223207103825</v>
      </c>
      <c r="H39" s="10">
        <f t="shared" si="5"/>
        <v>5859667</v>
      </c>
      <c r="I39" s="4">
        <v>29</v>
      </c>
    </row>
    <row r="40" spans="1:9" ht="12.75">
      <c r="A40" s="9">
        <v>43921</v>
      </c>
      <c r="B40" s="12">
        <f t="shared" si="0"/>
        <v>0.0166</v>
      </c>
      <c r="C40" s="12" t="str">
        <f t="shared" si="1"/>
        <v>%</v>
      </c>
      <c r="D40" s="12">
        <f t="shared" si="6"/>
        <v>0.0166</v>
      </c>
      <c r="E40" s="10">
        <v>500000</v>
      </c>
      <c r="F40" s="10">
        <f>D40*H39*31/366</f>
        <v>8238.755842076502</v>
      </c>
      <c r="G40" s="10">
        <f t="shared" si="3"/>
        <v>508238.7558420765</v>
      </c>
      <c r="H40" s="10">
        <f>H37-E40</f>
        <v>5359667</v>
      </c>
      <c r="I40" s="4">
        <v>31</v>
      </c>
    </row>
    <row r="41" spans="1:9" ht="12.75">
      <c r="A41" s="9">
        <v>43951</v>
      </c>
      <c r="B41" s="12">
        <f t="shared" si="0"/>
        <v>0.0166</v>
      </c>
      <c r="C41" s="12" t="str">
        <f t="shared" si="1"/>
        <v>%</v>
      </c>
      <c r="D41" s="12">
        <f t="shared" si="6"/>
        <v>0.0166</v>
      </c>
      <c r="E41" s="10">
        <v>0</v>
      </c>
      <c r="F41" s="10">
        <f>D41*H40*30/366</f>
        <v>7292.661655737706</v>
      </c>
      <c r="G41" s="10">
        <f t="shared" si="3"/>
        <v>7292.661655737706</v>
      </c>
      <c r="H41" s="10">
        <f>H40-E41</f>
        <v>5359667</v>
      </c>
      <c r="I41" s="4">
        <v>30</v>
      </c>
    </row>
    <row r="42" spans="1:9" ht="12.75">
      <c r="A42" s="9">
        <v>43982</v>
      </c>
      <c r="B42" s="12">
        <f t="shared" si="0"/>
        <v>0.0166</v>
      </c>
      <c r="C42" s="12" t="str">
        <f t="shared" si="1"/>
        <v>%</v>
      </c>
      <c r="D42" s="12">
        <f t="shared" si="6"/>
        <v>0.0166</v>
      </c>
      <c r="E42" s="10">
        <v>0</v>
      </c>
      <c r="F42" s="10">
        <f>D42*H41*31/366</f>
        <v>7535.750377595628</v>
      </c>
      <c r="G42" s="10">
        <f t="shared" si="3"/>
        <v>7535.750377595628</v>
      </c>
      <c r="H42" s="10">
        <f aca="true" t="shared" si="7" ref="H42:H73">H41-E42</f>
        <v>5359667</v>
      </c>
      <c r="I42" s="4">
        <v>31</v>
      </c>
    </row>
    <row r="43" spans="1:9" ht="12.75">
      <c r="A43" s="9">
        <v>44012</v>
      </c>
      <c r="B43" s="12">
        <f t="shared" si="0"/>
        <v>0.0166</v>
      </c>
      <c r="C43" s="12" t="str">
        <f t="shared" si="1"/>
        <v>%</v>
      </c>
      <c r="D43" s="12">
        <f t="shared" si="6"/>
        <v>0.0166</v>
      </c>
      <c r="E43" s="10">
        <v>500000</v>
      </c>
      <c r="F43" s="10">
        <f>D43*H42*30/366</f>
        <v>7292.661655737706</v>
      </c>
      <c r="G43" s="10">
        <f t="shared" si="3"/>
        <v>507292.6616557377</v>
      </c>
      <c r="H43" s="10">
        <f t="shared" si="7"/>
        <v>4859667</v>
      </c>
      <c r="I43" s="4">
        <v>30</v>
      </c>
    </row>
    <row r="44" spans="1:9" ht="12.75">
      <c r="A44" s="9">
        <v>44043</v>
      </c>
      <c r="B44" s="12">
        <f t="shared" si="0"/>
        <v>0.0166</v>
      </c>
      <c r="C44" s="12" t="str">
        <f t="shared" si="1"/>
        <v>%</v>
      </c>
      <c r="D44" s="12">
        <f t="shared" si="6"/>
        <v>0.0166</v>
      </c>
      <c r="E44" s="10">
        <v>0</v>
      </c>
      <c r="F44" s="10">
        <f>D44*H43*31/366</f>
        <v>6832.744913114754</v>
      </c>
      <c r="G44" s="10">
        <f t="shared" si="3"/>
        <v>6832.744913114754</v>
      </c>
      <c r="H44" s="10">
        <f t="shared" si="7"/>
        <v>4859667</v>
      </c>
      <c r="I44" s="4">
        <v>31</v>
      </c>
    </row>
    <row r="45" spans="1:9" ht="12.75">
      <c r="A45" s="9">
        <v>44074</v>
      </c>
      <c r="B45" s="12">
        <f t="shared" si="0"/>
        <v>0.0166</v>
      </c>
      <c r="C45" s="12" t="str">
        <f t="shared" si="1"/>
        <v>%</v>
      </c>
      <c r="D45" s="12">
        <f t="shared" si="6"/>
        <v>0.0166</v>
      </c>
      <c r="E45" s="10">
        <v>0</v>
      </c>
      <c r="F45" s="10">
        <f>D45*H44*31/366</f>
        <v>6832.744913114754</v>
      </c>
      <c r="G45" s="10">
        <f t="shared" si="3"/>
        <v>6832.744913114754</v>
      </c>
      <c r="H45" s="10">
        <f t="shared" si="7"/>
        <v>4859667</v>
      </c>
      <c r="I45" s="4">
        <v>31</v>
      </c>
    </row>
    <row r="46" spans="1:9" ht="12.75">
      <c r="A46" s="9">
        <v>44104</v>
      </c>
      <c r="B46" s="12">
        <f t="shared" si="0"/>
        <v>0.0166</v>
      </c>
      <c r="C46" s="12" t="str">
        <f t="shared" si="1"/>
        <v>%</v>
      </c>
      <c r="D46" s="12">
        <f t="shared" si="6"/>
        <v>0.0166</v>
      </c>
      <c r="E46" s="10">
        <v>500000</v>
      </c>
      <c r="F46" s="10">
        <f>D46*H45*30/366</f>
        <v>6612.333786885247</v>
      </c>
      <c r="G46" s="10">
        <f t="shared" si="3"/>
        <v>506612.33378688525</v>
      </c>
      <c r="H46" s="10">
        <f t="shared" si="7"/>
        <v>4359667</v>
      </c>
      <c r="I46" s="4">
        <v>30</v>
      </c>
    </row>
    <row r="47" spans="1:9" ht="12.75">
      <c r="A47" s="9">
        <v>44135</v>
      </c>
      <c r="B47" s="12">
        <f t="shared" si="0"/>
        <v>0.0166</v>
      </c>
      <c r="C47" s="12" t="str">
        <f t="shared" si="1"/>
        <v>%</v>
      </c>
      <c r="D47" s="12">
        <f t="shared" si="6"/>
        <v>0.0166</v>
      </c>
      <c r="E47" s="10">
        <v>0</v>
      </c>
      <c r="F47" s="10">
        <f>D47*H46*31/366</f>
        <v>6129.73944863388</v>
      </c>
      <c r="G47" s="10">
        <f t="shared" si="3"/>
        <v>6129.73944863388</v>
      </c>
      <c r="H47" s="10">
        <f t="shared" si="7"/>
        <v>4359667</v>
      </c>
      <c r="I47" s="4">
        <v>31</v>
      </c>
    </row>
    <row r="48" spans="1:9" ht="12.75">
      <c r="A48" s="9">
        <v>44165</v>
      </c>
      <c r="B48" s="12">
        <f t="shared" si="0"/>
        <v>0.0166</v>
      </c>
      <c r="C48" s="12" t="str">
        <f t="shared" si="1"/>
        <v>%</v>
      </c>
      <c r="D48" s="12">
        <f t="shared" si="6"/>
        <v>0.0166</v>
      </c>
      <c r="E48" s="10">
        <v>0</v>
      </c>
      <c r="F48" s="10">
        <f>D48*H47*30/366</f>
        <v>5932.005918032787</v>
      </c>
      <c r="G48" s="10">
        <f t="shared" si="3"/>
        <v>5932.005918032787</v>
      </c>
      <c r="H48" s="10">
        <f t="shared" si="7"/>
        <v>4359667</v>
      </c>
      <c r="I48" s="4">
        <v>30</v>
      </c>
    </row>
    <row r="49" spans="1:10" ht="12.75">
      <c r="A49" s="9">
        <v>44196</v>
      </c>
      <c r="B49" s="12">
        <f t="shared" si="0"/>
        <v>0.0166</v>
      </c>
      <c r="C49" s="12" t="str">
        <f t="shared" si="1"/>
        <v>%</v>
      </c>
      <c r="D49" s="12">
        <f t="shared" si="6"/>
        <v>0.0166</v>
      </c>
      <c r="E49" s="10">
        <v>500000</v>
      </c>
      <c r="F49" s="10">
        <f>D49*H48*31/366</f>
        <v>6129.73944863388</v>
      </c>
      <c r="G49" s="10">
        <f t="shared" si="3"/>
        <v>506129.73944863386</v>
      </c>
      <c r="H49" s="10">
        <f t="shared" si="7"/>
        <v>3859667</v>
      </c>
      <c r="I49" s="4">
        <v>31</v>
      </c>
      <c r="J49" s="20"/>
    </row>
    <row r="50" spans="1:9" ht="12.75">
      <c r="A50" s="9">
        <v>44227</v>
      </c>
      <c r="B50" s="12">
        <f t="shared" si="0"/>
        <v>0.0166</v>
      </c>
      <c r="C50" s="12" t="str">
        <f t="shared" si="1"/>
        <v>%</v>
      </c>
      <c r="D50" s="12">
        <f t="shared" si="6"/>
        <v>0.0166</v>
      </c>
      <c r="E50" s="10">
        <v>0</v>
      </c>
      <c r="F50" s="10">
        <f>D50*H49*31/365</f>
        <v>5441.601748493151</v>
      </c>
      <c r="G50" s="10">
        <f t="shared" si="3"/>
        <v>5441.601748493151</v>
      </c>
      <c r="H50" s="10">
        <f t="shared" si="7"/>
        <v>3859667</v>
      </c>
      <c r="I50" s="4">
        <v>31</v>
      </c>
    </row>
    <row r="51" spans="1:9" ht="12.75">
      <c r="A51" s="9">
        <v>44255</v>
      </c>
      <c r="B51" s="12">
        <f t="shared" si="0"/>
        <v>0.0166</v>
      </c>
      <c r="C51" s="12" t="str">
        <f t="shared" si="1"/>
        <v>%</v>
      </c>
      <c r="D51" s="12">
        <f t="shared" si="6"/>
        <v>0.0166</v>
      </c>
      <c r="E51" s="10">
        <v>0</v>
      </c>
      <c r="F51" s="10">
        <f>D51*H50*28/365</f>
        <v>4914.995127671233</v>
      </c>
      <c r="G51" s="10">
        <f t="shared" si="3"/>
        <v>4914.995127671233</v>
      </c>
      <c r="H51" s="10">
        <f t="shared" si="7"/>
        <v>3859667</v>
      </c>
      <c r="I51" s="4">
        <v>28</v>
      </c>
    </row>
    <row r="52" spans="1:9" ht="12.75">
      <c r="A52" s="9">
        <v>44286</v>
      </c>
      <c r="B52" s="12">
        <f t="shared" si="0"/>
        <v>0.0166</v>
      </c>
      <c r="C52" s="12" t="str">
        <f t="shared" si="1"/>
        <v>%</v>
      </c>
      <c r="D52" s="12">
        <f t="shared" si="6"/>
        <v>0.0166</v>
      </c>
      <c r="E52" s="10">
        <v>500000</v>
      </c>
      <c r="F52" s="10">
        <f>D52*H51*31/365</f>
        <v>5441.601748493151</v>
      </c>
      <c r="G52" s="10">
        <f t="shared" si="3"/>
        <v>505441.60174849315</v>
      </c>
      <c r="H52" s="10">
        <f t="shared" si="7"/>
        <v>3359667</v>
      </c>
      <c r="I52" s="4">
        <v>31</v>
      </c>
    </row>
    <row r="53" spans="1:9" ht="12.75">
      <c r="A53" s="9">
        <v>44316</v>
      </c>
      <c r="B53" s="12">
        <f t="shared" si="0"/>
        <v>0.0166</v>
      </c>
      <c r="C53" s="12" t="str">
        <f t="shared" si="1"/>
        <v>%</v>
      </c>
      <c r="D53" s="12">
        <f t="shared" si="6"/>
        <v>0.0166</v>
      </c>
      <c r="E53" s="10">
        <v>0</v>
      </c>
      <c r="F53" s="10">
        <f>D53*H52*30/365</f>
        <v>4583.874427397261</v>
      </c>
      <c r="G53" s="10">
        <f t="shared" si="3"/>
        <v>4583.874427397261</v>
      </c>
      <c r="H53" s="10">
        <f t="shared" si="7"/>
        <v>3359667</v>
      </c>
      <c r="I53" s="4">
        <v>30</v>
      </c>
    </row>
    <row r="54" spans="1:9" ht="12.75">
      <c r="A54" s="9">
        <v>44347</v>
      </c>
      <c r="B54" s="12">
        <f t="shared" si="0"/>
        <v>0.0166</v>
      </c>
      <c r="C54" s="12" t="str">
        <f t="shared" si="1"/>
        <v>%</v>
      </c>
      <c r="D54" s="12">
        <f t="shared" si="6"/>
        <v>0.0166</v>
      </c>
      <c r="E54" s="10">
        <v>0</v>
      </c>
      <c r="F54" s="10">
        <f>D54*H53*31/365</f>
        <v>4736.670241643836</v>
      </c>
      <c r="G54" s="10">
        <f t="shared" si="3"/>
        <v>4736.670241643836</v>
      </c>
      <c r="H54" s="10">
        <f t="shared" si="7"/>
        <v>3359667</v>
      </c>
      <c r="I54" s="4">
        <v>31</v>
      </c>
    </row>
    <row r="55" spans="1:9" ht="12.75">
      <c r="A55" s="9">
        <v>44377</v>
      </c>
      <c r="B55" s="12">
        <f t="shared" si="0"/>
        <v>0.0166</v>
      </c>
      <c r="C55" s="12" t="str">
        <f t="shared" si="1"/>
        <v>%</v>
      </c>
      <c r="D55" s="12">
        <f t="shared" si="6"/>
        <v>0.0166</v>
      </c>
      <c r="E55" s="10">
        <v>500000</v>
      </c>
      <c r="F55" s="10">
        <f>D55*H54*30/365</f>
        <v>4583.874427397261</v>
      </c>
      <c r="G55" s="10">
        <f t="shared" si="3"/>
        <v>504583.87442739727</v>
      </c>
      <c r="H55" s="10">
        <f t="shared" si="7"/>
        <v>2859667</v>
      </c>
      <c r="I55" s="4">
        <v>30</v>
      </c>
    </row>
    <row r="56" spans="1:9" ht="12.75">
      <c r="A56" s="9">
        <v>44408</v>
      </c>
      <c r="B56" s="12">
        <f t="shared" si="0"/>
        <v>0.0166</v>
      </c>
      <c r="C56" s="12" t="str">
        <f t="shared" si="1"/>
        <v>%</v>
      </c>
      <c r="D56" s="12">
        <f t="shared" si="6"/>
        <v>0.0166</v>
      </c>
      <c r="E56" s="10">
        <v>0</v>
      </c>
      <c r="F56" s="10">
        <f>D56*H55*31/365</f>
        <v>4031.738734794521</v>
      </c>
      <c r="G56" s="10">
        <f t="shared" si="3"/>
        <v>4031.738734794521</v>
      </c>
      <c r="H56" s="10">
        <f t="shared" si="7"/>
        <v>2859667</v>
      </c>
      <c r="I56" s="4">
        <v>31</v>
      </c>
    </row>
    <row r="57" spans="1:9" ht="12.75">
      <c r="A57" s="9">
        <v>44439</v>
      </c>
      <c r="B57" s="12">
        <f t="shared" si="0"/>
        <v>0.0166</v>
      </c>
      <c r="C57" s="12" t="str">
        <f t="shared" si="1"/>
        <v>%</v>
      </c>
      <c r="D57" s="12">
        <f t="shared" si="6"/>
        <v>0.0166</v>
      </c>
      <c r="E57" s="10">
        <v>0</v>
      </c>
      <c r="F57" s="10">
        <f>D57*H56*31/365</f>
        <v>4031.738734794521</v>
      </c>
      <c r="G57" s="10">
        <f t="shared" si="3"/>
        <v>4031.738734794521</v>
      </c>
      <c r="H57" s="10">
        <f t="shared" si="7"/>
        <v>2859667</v>
      </c>
      <c r="I57" s="4">
        <v>31</v>
      </c>
    </row>
    <row r="58" spans="1:9" ht="12.75">
      <c r="A58" s="9">
        <v>44469</v>
      </c>
      <c r="B58" s="12">
        <f t="shared" si="0"/>
        <v>0.0166</v>
      </c>
      <c r="C58" s="12" t="str">
        <f t="shared" si="1"/>
        <v>%</v>
      </c>
      <c r="D58" s="12">
        <f t="shared" si="6"/>
        <v>0.0166</v>
      </c>
      <c r="E58" s="10">
        <v>500000</v>
      </c>
      <c r="F58" s="10">
        <f>D58*H57*30/365</f>
        <v>3901.682646575343</v>
      </c>
      <c r="G58" s="10">
        <f t="shared" si="3"/>
        <v>503901.6826465753</v>
      </c>
      <c r="H58" s="10">
        <f t="shared" si="7"/>
        <v>2359667</v>
      </c>
      <c r="I58" s="4">
        <v>30</v>
      </c>
    </row>
    <row r="59" spans="1:9" ht="12.75">
      <c r="A59" s="9">
        <v>44500</v>
      </c>
      <c r="B59" s="12">
        <f t="shared" si="0"/>
        <v>0.0166</v>
      </c>
      <c r="C59" s="12" t="str">
        <f t="shared" si="1"/>
        <v>%</v>
      </c>
      <c r="D59" s="12">
        <f t="shared" si="6"/>
        <v>0.0166</v>
      </c>
      <c r="E59" s="10">
        <v>0</v>
      </c>
      <c r="F59" s="10">
        <f>D59*H58*31/365</f>
        <v>3326.807227945206</v>
      </c>
      <c r="G59" s="10">
        <f t="shared" si="3"/>
        <v>3326.807227945206</v>
      </c>
      <c r="H59" s="10">
        <f t="shared" si="7"/>
        <v>2359667</v>
      </c>
      <c r="I59" s="4">
        <v>31</v>
      </c>
    </row>
    <row r="60" spans="1:9" ht="12.75">
      <c r="A60" s="9">
        <v>44530</v>
      </c>
      <c r="B60" s="12">
        <f t="shared" si="0"/>
        <v>0.0166</v>
      </c>
      <c r="C60" s="12" t="str">
        <f t="shared" si="1"/>
        <v>%</v>
      </c>
      <c r="D60" s="12">
        <f t="shared" si="6"/>
        <v>0.0166</v>
      </c>
      <c r="E60" s="10">
        <v>0</v>
      </c>
      <c r="F60" s="10">
        <f>D60*H59*30/365</f>
        <v>3219.490865753425</v>
      </c>
      <c r="G60" s="10">
        <f t="shared" si="3"/>
        <v>3219.490865753425</v>
      </c>
      <c r="H60" s="10">
        <f t="shared" si="7"/>
        <v>2359667</v>
      </c>
      <c r="I60" s="4">
        <v>30</v>
      </c>
    </row>
    <row r="61" spans="1:10" ht="12.75">
      <c r="A61" s="9">
        <v>44561</v>
      </c>
      <c r="B61" s="12">
        <f t="shared" si="0"/>
        <v>0.0166</v>
      </c>
      <c r="C61" s="12" t="str">
        <f t="shared" si="1"/>
        <v>%</v>
      </c>
      <c r="D61" s="12">
        <f t="shared" si="6"/>
        <v>0.0166</v>
      </c>
      <c r="E61" s="10">
        <v>500000</v>
      </c>
      <c r="F61" s="10">
        <f>D61*H60*31/365</f>
        <v>3326.807227945206</v>
      </c>
      <c r="G61" s="10">
        <f t="shared" si="3"/>
        <v>503326.8072279452</v>
      </c>
      <c r="H61" s="10">
        <f t="shared" si="7"/>
        <v>1859667</v>
      </c>
      <c r="I61" s="4">
        <v>31</v>
      </c>
      <c r="J61" s="20"/>
    </row>
    <row r="62" spans="1:9" ht="12.75">
      <c r="A62" s="9">
        <v>44592</v>
      </c>
      <c r="B62" s="12">
        <f t="shared" si="0"/>
        <v>0.0166</v>
      </c>
      <c r="C62" s="12" t="str">
        <f t="shared" si="1"/>
        <v>%</v>
      </c>
      <c r="D62" s="12">
        <f t="shared" si="6"/>
        <v>0.0166</v>
      </c>
      <c r="E62" s="10">
        <v>0</v>
      </c>
      <c r="F62" s="10">
        <f>D62*H61*31/366</f>
        <v>2614.712126229508</v>
      </c>
      <c r="G62" s="10">
        <f t="shared" si="3"/>
        <v>2614.712126229508</v>
      </c>
      <c r="H62" s="10">
        <f t="shared" si="7"/>
        <v>1859667</v>
      </c>
      <c r="I62" s="4">
        <v>31</v>
      </c>
    </row>
    <row r="63" spans="1:9" ht="12.75">
      <c r="A63" s="21" t="s">
        <v>23</v>
      </c>
      <c r="B63" s="12">
        <f t="shared" si="0"/>
        <v>0.0166</v>
      </c>
      <c r="C63" s="12" t="str">
        <f t="shared" si="1"/>
        <v>%</v>
      </c>
      <c r="D63" s="12">
        <f t="shared" si="6"/>
        <v>0.0166</v>
      </c>
      <c r="E63" s="10">
        <v>0</v>
      </c>
      <c r="F63" s="10">
        <f>D63*H62*29/366</f>
        <v>2446.0210213114756</v>
      </c>
      <c r="G63" s="10">
        <f t="shared" si="3"/>
        <v>2446.0210213114756</v>
      </c>
      <c r="H63" s="10">
        <f t="shared" si="7"/>
        <v>1859667</v>
      </c>
      <c r="I63" s="4">
        <v>29</v>
      </c>
    </row>
    <row r="64" spans="1:9" ht="12.75">
      <c r="A64" s="9">
        <v>44651</v>
      </c>
      <c r="B64" s="12">
        <f t="shared" si="0"/>
        <v>0.0166</v>
      </c>
      <c r="C64" s="12" t="str">
        <f t="shared" si="1"/>
        <v>%</v>
      </c>
      <c r="D64" s="12">
        <f t="shared" si="6"/>
        <v>0.0166</v>
      </c>
      <c r="E64" s="10">
        <v>465000</v>
      </c>
      <c r="F64" s="10">
        <f>D64*H63*31/366</f>
        <v>2614.712126229508</v>
      </c>
      <c r="G64" s="10">
        <f t="shared" si="3"/>
        <v>467614.7121262295</v>
      </c>
      <c r="H64" s="10">
        <f t="shared" si="7"/>
        <v>1394667</v>
      </c>
      <c r="I64" s="4">
        <v>31</v>
      </c>
    </row>
    <row r="65" spans="1:9" ht="12.75">
      <c r="A65" s="9">
        <v>44681</v>
      </c>
      <c r="B65" s="12">
        <f t="shared" si="0"/>
        <v>0.0166</v>
      </c>
      <c r="C65" s="12" t="str">
        <f t="shared" si="1"/>
        <v>%</v>
      </c>
      <c r="D65" s="12">
        <f t="shared" si="6"/>
        <v>0.0166</v>
      </c>
      <c r="E65" s="10">
        <v>0</v>
      </c>
      <c r="F65" s="10">
        <f>D65*H64*30/366</f>
        <v>1897.661655737705</v>
      </c>
      <c r="G65" s="10">
        <f t="shared" si="3"/>
        <v>1897.661655737705</v>
      </c>
      <c r="H65" s="10">
        <f t="shared" si="7"/>
        <v>1394667</v>
      </c>
      <c r="I65" s="4">
        <v>30</v>
      </c>
    </row>
    <row r="66" spans="1:9" ht="12.75">
      <c r="A66" s="9">
        <v>44712</v>
      </c>
      <c r="B66" s="12">
        <f t="shared" si="0"/>
        <v>0.0166</v>
      </c>
      <c r="C66" s="12" t="str">
        <f t="shared" si="1"/>
        <v>%</v>
      </c>
      <c r="D66" s="12">
        <f t="shared" si="6"/>
        <v>0.0166</v>
      </c>
      <c r="E66" s="10">
        <v>0</v>
      </c>
      <c r="F66" s="10">
        <f>D66*H65*31/366</f>
        <v>1960.9170442622951</v>
      </c>
      <c r="G66" s="10">
        <f t="shared" si="3"/>
        <v>1960.9170442622951</v>
      </c>
      <c r="H66" s="10">
        <f t="shared" si="7"/>
        <v>1394667</v>
      </c>
      <c r="I66" s="4">
        <v>31</v>
      </c>
    </row>
    <row r="67" spans="1:9" ht="12.75">
      <c r="A67" s="9">
        <v>44742</v>
      </c>
      <c r="B67" s="12">
        <f t="shared" si="0"/>
        <v>0.0166</v>
      </c>
      <c r="C67" s="12" t="str">
        <f t="shared" si="1"/>
        <v>%</v>
      </c>
      <c r="D67" s="12">
        <f t="shared" si="6"/>
        <v>0.0166</v>
      </c>
      <c r="E67" s="10">
        <v>465000</v>
      </c>
      <c r="F67" s="10">
        <f>D67*H66*30/366</f>
        <v>1897.661655737705</v>
      </c>
      <c r="G67" s="10">
        <f t="shared" si="3"/>
        <v>466897.6616557377</v>
      </c>
      <c r="H67" s="10">
        <f t="shared" si="7"/>
        <v>929667</v>
      </c>
      <c r="I67" s="4">
        <v>30</v>
      </c>
    </row>
    <row r="68" spans="1:9" ht="12.75">
      <c r="A68" s="9">
        <v>44773</v>
      </c>
      <c r="B68" s="12">
        <f t="shared" si="0"/>
        <v>0.0166</v>
      </c>
      <c r="C68" s="12" t="str">
        <f t="shared" si="1"/>
        <v>%</v>
      </c>
      <c r="D68" s="12">
        <f t="shared" si="6"/>
        <v>0.0166</v>
      </c>
      <c r="E68" s="10">
        <v>0</v>
      </c>
      <c r="F68" s="10">
        <f>D68*H67*31/366</f>
        <v>1307.1219622950819</v>
      </c>
      <c r="G68" s="10">
        <f t="shared" si="3"/>
        <v>1307.1219622950819</v>
      </c>
      <c r="H68" s="10">
        <f t="shared" si="7"/>
        <v>929667</v>
      </c>
      <c r="I68" s="4">
        <v>31</v>
      </c>
    </row>
    <row r="69" spans="1:9" ht="12.75">
      <c r="A69" s="9">
        <v>44804</v>
      </c>
      <c r="B69" s="12">
        <f t="shared" si="0"/>
        <v>0.0166</v>
      </c>
      <c r="C69" s="12" t="str">
        <f t="shared" si="1"/>
        <v>%</v>
      </c>
      <c r="D69" s="12">
        <f t="shared" si="6"/>
        <v>0.0166</v>
      </c>
      <c r="E69" s="10">
        <v>0</v>
      </c>
      <c r="F69" s="10">
        <f>D69*H68*31/366</f>
        <v>1307.1219622950819</v>
      </c>
      <c r="G69" s="10">
        <f t="shared" si="3"/>
        <v>1307.1219622950819</v>
      </c>
      <c r="H69" s="10">
        <f t="shared" si="7"/>
        <v>929667</v>
      </c>
      <c r="I69" s="4">
        <v>31</v>
      </c>
    </row>
    <row r="70" spans="1:9" ht="12.75">
      <c r="A70" s="9">
        <v>44834</v>
      </c>
      <c r="B70" s="12">
        <f t="shared" si="0"/>
        <v>0.0166</v>
      </c>
      <c r="C70" s="12" t="str">
        <f t="shared" si="1"/>
        <v>%</v>
      </c>
      <c r="D70" s="12">
        <f t="shared" si="6"/>
        <v>0.0166</v>
      </c>
      <c r="E70" s="10">
        <v>465000</v>
      </c>
      <c r="F70" s="10">
        <f>D70*H69*30/366</f>
        <v>1264.9567377049182</v>
      </c>
      <c r="G70" s="10">
        <f t="shared" si="3"/>
        <v>466264.9567377049</v>
      </c>
      <c r="H70" s="10">
        <f t="shared" si="7"/>
        <v>464667</v>
      </c>
      <c r="I70" s="4">
        <v>30</v>
      </c>
    </row>
    <row r="71" spans="1:9" ht="12.75">
      <c r="A71" s="9">
        <v>44865</v>
      </c>
      <c r="B71" s="12">
        <f t="shared" si="0"/>
        <v>0.0166</v>
      </c>
      <c r="C71" s="12" t="str">
        <f t="shared" si="1"/>
        <v>%</v>
      </c>
      <c r="D71" s="12">
        <f t="shared" si="6"/>
        <v>0.0166</v>
      </c>
      <c r="E71" s="10">
        <v>0</v>
      </c>
      <c r="F71" s="10">
        <f>D71*H70*31/366</f>
        <v>653.3268803278689</v>
      </c>
      <c r="G71" s="10">
        <f t="shared" si="3"/>
        <v>653.3268803278689</v>
      </c>
      <c r="H71" s="10">
        <f t="shared" si="7"/>
        <v>464667</v>
      </c>
      <c r="I71" s="4">
        <v>31</v>
      </c>
    </row>
    <row r="72" spans="1:9" ht="12.75">
      <c r="A72" s="9">
        <v>44895</v>
      </c>
      <c r="B72" s="12">
        <f t="shared" si="0"/>
        <v>0.0166</v>
      </c>
      <c r="C72" s="12" t="str">
        <f t="shared" si="1"/>
        <v>%</v>
      </c>
      <c r="D72" s="12">
        <f t="shared" si="6"/>
        <v>0.0166</v>
      </c>
      <c r="E72" s="10">
        <v>0</v>
      </c>
      <c r="F72" s="10">
        <f>D72*H71*30/366</f>
        <v>632.2518196721311</v>
      </c>
      <c r="G72" s="10">
        <f t="shared" si="3"/>
        <v>632.2518196721311</v>
      </c>
      <c r="H72" s="10">
        <f t="shared" si="7"/>
        <v>464667</v>
      </c>
      <c r="I72" s="4">
        <v>30</v>
      </c>
    </row>
    <row r="73" spans="1:10" ht="12.75">
      <c r="A73" s="9">
        <v>44926</v>
      </c>
      <c r="B73" s="12">
        <f t="shared" si="0"/>
        <v>0.0166</v>
      </c>
      <c r="C73" s="12" t="str">
        <f t="shared" si="1"/>
        <v>%</v>
      </c>
      <c r="D73" s="12">
        <f t="shared" si="6"/>
        <v>0.0166</v>
      </c>
      <c r="E73" s="10">
        <v>464667</v>
      </c>
      <c r="F73" s="10">
        <f>D73*H72*31/366</f>
        <v>653.3268803278689</v>
      </c>
      <c r="G73" s="10">
        <f t="shared" si="3"/>
        <v>465320.3268803279</v>
      </c>
      <c r="H73" s="10">
        <f t="shared" si="7"/>
        <v>0</v>
      </c>
      <c r="I73" s="4">
        <v>31</v>
      </c>
      <c r="J73" s="20"/>
    </row>
    <row r="74" spans="1:9" ht="12.75">
      <c r="A74" s="7" t="s">
        <v>14</v>
      </c>
      <c r="B74" s="11"/>
      <c r="C74" s="11"/>
      <c r="D74" s="11"/>
      <c r="E74" s="2">
        <f>SUM(E13:E73)</f>
        <v>8359667</v>
      </c>
      <c r="F74" s="14">
        <f>SUM(F13:F73)</f>
        <v>407705.34240469814</v>
      </c>
      <c r="G74" s="14">
        <f>SUM(G13:G73)</f>
        <v>8767372.342404697</v>
      </c>
      <c r="H74" s="11"/>
      <c r="I74" s="11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20"/>
    </row>
    <row r="77" ht="12.75">
      <c r="E77" s="13"/>
    </row>
    <row r="78" spans="6:7" ht="12.75">
      <c r="F78" s="24"/>
      <c r="G78" s="25"/>
    </row>
    <row r="79" spans="6:7" ht="12.75">
      <c r="F79" s="24"/>
      <c r="G79" s="25"/>
    </row>
    <row r="80" spans="6:7" ht="12.75">
      <c r="F80" s="20"/>
      <c r="G80" s="25"/>
    </row>
  </sheetData>
  <sheetProtection/>
  <mergeCells count="7">
    <mergeCell ref="E5:I5"/>
    <mergeCell ref="H2:I2"/>
    <mergeCell ref="A9:C9"/>
    <mergeCell ref="A3:D3"/>
    <mergeCell ref="A6:C6"/>
    <mergeCell ref="A7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user</cp:lastModifiedBy>
  <cp:lastPrinted>2017-10-12T11:12:36Z</cp:lastPrinted>
  <dcterms:created xsi:type="dcterms:W3CDTF">2009-08-11T11:26:18Z</dcterms:created>
  <dcterms:modified xsi:type="dcterms:W3CDTF">2017-10-17T10:51:26Z</dcterms:modified>
  <cp:category/>
  <cp:version/>
  <cp:contentType/>
  <cp:contentStatus/>
</cp:coreProperties>
</file>